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Лист1!$A$7:$AC$14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Лист1!$A$20:$O$22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L14" i="1"/>
  <c r="M14" s="1"/>
  <c r="M15" s="1"/>
  <c r="B13"/>
  <c r="B12"/>
  <c r="B11"/>
  <c r="B10"/>
  <c r="B9"/>
  <c r="B8"/>
  <c r="B7"/>
  <c r="B5" i="2"/>
  <c r="D33" i="1"/>
  <c r="D32"/>
  <c r="D31"/>
</calcChain>
</file>

<file path=xl/sharedStrings.xml><?xml version="1.0" encoding="utf-8"?>
<sst xmlns="http://schemas.openxmlformats.org/spreadsheetml/2006/main" count="92" uniqueCount="73">
  <si>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</si>
  <si>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</si>
  <si>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</si>
  <si>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</si>
  <si>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</si>
  <si>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</si>
  <si>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</si>
  <si>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</si>
  <si>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</si>
  <si>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</si>
  <si>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</si>
  <si>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</si>
  <si>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</si>
  <si>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Eд.изм</t>
  </si>
  <si>
    <t>Наименование товара</t>
  </si>
  <si>
    <t>Количество</t>
  </si>
  <si>
    <t>II кв.</t>
  </si>
  <si>
    <t>III кв.</t>
  </si>
  <si>
    <t>IV кв.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</si>
  <si>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</si>
  <si>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</si>
  <si>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</si>
  <si>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</si>
  <si>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</si>
  <si>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</si>
  <si>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</si>
  <si>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 xml:space="preserve">Срок службы </t>
  </si>
  <si>
    <t>не менее 25 лет</t>
  </si>
  <si>
    <t>Номенклатура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</si>
  <si>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</si>
  <si>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</si>
  <si>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</si>
  <si>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г.Уфа</t>
  </si>
  <si>
    <t>Поставка  муфт  медного кабеля (ТУМКС, ТУТ)</t>
  </si>
  <si>
    <t>, тел. , эл.почта:</t>
  </si>
  <si>
    <t/>
  </si>
  <si>
    <t>31.12.2015</t>
  </si>
  <si>
    <t>Шушпанникова Елена Викторовна</t>
  </si>
  <si>
    <t>(347)221-57-56</t>
  </si>
  <si>
    <t>Группа главного энергетика (ГГЭ)</t>
  </si>
  <si>
    <t>Приложение 1.2</t>
  </si>
  <si>
    <t>28523</t>
  </si>
  <si>
    <t>ИЗОЛЕНТА КРАСНАЯ</t>
  </si>
  <si>
    <t>Лента изоляционная</t>
  </si>
  <si>
    <t>шт</t>
  </si>
  <si>
    <t xml:space="preserve">  кол-во: 50; г. Мелеуз, ул. Воровского, д.2; Киреева В.Р. 89371692391</t>
  </si>
  <si>
    <t>5420</t>
  </si>
  <si>
    <t>ИЗОЛЕНТА ПВХ</t>
  </si>
  <si>
    <t xml:space="preserve">  кол-во: 150; г. Мелеуз, ул. Воровского, д.2; Киреева В.Р. 89371692391</t>
  </si>
  <si>
    <t>5325</t>
  </si>
  <si>
    <t>ИЗОЛЕНТА СИНЯЯ</t>
  </si>
  <si>
    <t xml:space="preserve">  кол-во: 100; г. Мелеуз, ул. Воровского, д.2; Киреева В.Р. 89371692391</t>
  </si>
  <si>
    <t>43114</t>
  </si>
  <si>
    <t>ИЗОЛЕНТА ПВХ ЖЕЛТАЯ</t>
  </si>
  <si>
    <t>лента изоляционная</t>
  </si>
  <si>
    <t>43115</t>
  </si>
  <si>
    <t>ИЗОЛЕНТА ПВХ БЕЛАЯ</t>
  </si>
  <si>
    <t>43117</t>
  </si>
  <si>
    <t>ИЗОЛЕНТА ПВХ ЖЕЛТО-ЗЕЛЕНАЯ</t>
  </si>
  <si>
    <t>43386</t>
  </si>
  <si>
    <t>СКОТЧ МОНТАЖНЫЙ АРМИРОВАННЫЙ 50 М</t>
  </si>
  <si>
    <t>использоваться для различных строительных, ремонтных и монтажных работ</t>
  </si>
  <si>
    <t xml:space="preserve">  кол-во: 4; г. Уфа, ул. Каспийская, д.14; Мухаметшина З.Р. 89018173671</t>
  </si>
  <si>
    <t>1 Паспорт  изделия</t>
  </si>
  <si>
    <t>2 Сертификаты качества</t>
  </si>
  <si>
    <t>3 Гарантийные обязательства - 12 месяцев</t>
  </si>
  <si>
    <t>Мухамадеев Алексей Викторович тел. /347/ 221-55-87, 8-917-342-21-83 эл.почта: muhamadeevav@mail.ru</t>
  </si>
  <si>
    <t>Приложение 1.4</t>
  </si>
  <si>
    <t>Хайруллин Р.Х. тел. /347/ 250-66-85, 8-901-813-93-64 эл. почта: r.hairullin@bashtel.ru</t>
  </si>
  <si>
    <t>Предельная сумма лота составляет:        10856,00 руб. с НДС.</t>
  </si>
  <si>
    <t>Поставка изоленты  и скотча армированного</t>
  </si>
  <si>
    <t xml:space="preserve">до 15 июня 2015; </t>
  </si>
  <si>
    <t>Предельная цена за единицу измерения без НДС, включая стоимость тары и доставку, рубли РФ</t>
  </si>
</sst>
</file>

<file path=xl/styles.xml><?xml version="1.0" encoding="utf-8"?>
<styleSheet xmlns="http://schemas.openxmlformats.org/spreadsheetml/2006/main">
  <numFmts count="1">
    <numFmt numFmtId="164" formatCode="#,##0.00_р_."/>
  </numFmts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49" fontId="0" fillId="0" borderId="1" xfId="0" applyNumberFormat="1" applyBorder="1" applyAlignment="1">
      <alignment horizontal="left" vertical="top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4" fontId="0" fillId="0" borderId="5" xfId="0" applyNumberFormat="1" applyBorder="1" applyAlignment="1">
      <alignment horizontal="right"/>
    </xf>
    <xf numFmtId="164" fontId="0" fillId="2" borderId="1" xfId="0" applyNumberFormat="1" applyFill="1" applyBorder="1" applyAlignment="1">
      <alignment horizontal="right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C33"/>
  <sheetViews>
    <sheetView tabSelected="1" topLeftCell="A10" workbookViewId="0">
      <selection activeCell="F7" sqref="F7"/>
    </sheetView>
  </sheetViews>
  <sheetFormatPr defaultRowHeight="15"/>
  <cols>
    <col min="1" max="1" width="0.85546875" customWidth="1"/>
    <col min="2" max="2" width="8.42578125" customWidth="1"/>
    <col min="3" max="3" width="8.42578125" style="10" customWidth="1"/>
    <col min="4" max="4" width="26.42578125" customWidth="1"/>
    <col min="5" max="5" width="28.7109375" customWidth="1"/>
    <col min="11" max="11" width="19.5703125" style="7" customWidth="1"/>
    <col min="12" max="12" width="16" style="7" customWidth="1"/>
    <col min="13" max="13" width="18.28515625" style="9" customWidth="1"/>
    <col min="14" max="14" width="18.7109375" customWidth="1"/>
    <col min="15" max="15" width="3.28515625" customWidth="1"/>
    <col min="25" max="28" width="9.140625" style="10"/>
  </cols>
  <sheetData>
    <row r="1" spans="1:29">
      <c r="N1" s="19" t="s">
        <v>67</v>
      </c>
    </row>
    <row r="2" spans="1:29">
      <c r="B2" s="45" t="s">
        <v>10</v>
      </c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</row>
    <row r="3" spans="1:29">
      <c r="B3" t="s">
        <v>23</v>
      </c>
      <c r="C3" s="10" t="s">
        <v>70</v>
      </c>
      <c r="D3" s="23"/>
      <c r="E3" s="22"/>
      <c r="G3" s="22"/>
      <c r="H3" s="22" t="s">
        <v>39</v>
      </c>
      <c r="N3" s="19"/>
      <c r="O3" s="3"/>
    </row>
    <row r="4" spans="1:29" s="11" customFormat="1" ht="15" customHeight="1">
      <c r="B4" s="46" t="s">
        <v>0</v>
      </c>
      <c r="C4" s="49" t="s">
        <v>28</v>
      </c>
      <c r="D4" s="46" t="s">
        <v>14</v>
      </c>
      <c r="E4" s="46" t="s">
        <v>1</v>
      </c>
      <c r="F4" s="46" t="s">
        <v>13</v>
      </c>
      <c r="G4" s="48" t="s">
        <v>15</v>
      </c>
      <c r="H4" s="48"/>
      <c r="I4" s="48"/>
      <c r="J4" s="48"/>
      <c r="K4" s="41" t="s">
        <v>72</v>
      </c>
      <c r="L4" s="39" t="s">
        <v>20</v>
      </c>
      <c r="M4" s="47" t="s">
        <v>22</v>
      </c>
      <c r="N4" s="46" t="s">
        <v>2</v>
      </c>
      <c r="O4" s="12"/>
    </row>
    <row r="5" spans="1:29" s="13" customFormat="1" ht="64.5" customHeight="1">
      <c r="B5" s="46"/>
      <c r="C5" s="50"/>
      <c r="D5" s="46"/>
      <c r="E5" s="46"/>
      <c r="F5" s="46"/>
      <c r="G5" s="8" t="s">
        <v>16</v>
      </c>
      <c r="H5" s="8" t="s">
        <v>17</v>
      </c>
      <c r="I5" s="8" t="s">
        <v>18</v>
      </c>
      <c r="J5" s="8" t="s">
        <v>19</v>
      </c>
      <c r="K5" s="42"/>
      <c r="L5" s="40"/>
      <c r="M5" s="47"/>
      <c r="N5" s="46"/>
    </row>
    <row r="6" spans="1:29" s="11" customFormat="1">
      <c r="B6" s="14">
        <v>1</v>
      </c>
      <c r="C6" s="25">
        <v>2</v>
      </c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14">
        <v>10</v>
      </c>
      <c r="K6" s="14">
        <v>11</v>
      </c>
      <c r="L6" s="14">
        <v>12</v>
      </c>
      <c r="M6" s="14">
        <v>13</v>
      </c>
      <c r="N6" s="14">
        <v>14</v>
      </c>
    </row>
    <row r="7" spans="1:29" ht="75">
      <c r="A7" s="10"/>
      <c r="B7" s="6">
        <f t="shared" ref="B7:B13" si="0">ROW()-6</f>
        <v>1</v>
      </c>
      <c r="C7" s="6" t="s">
        <v>41</v>
      </c>
      <c r="D7" s="1" t="s">
        <v>42</v>
      </c>
      <c r="E7" s="1" t="s">
        <v>43</v>
      </c>
      <c r="F7" s="4" t="s">
        <v>44</v>
      </c>
      <c r="G7" s="24">
        <v>50</v>
      </c>
      <c r="H7" s="24">
        <v>0</v>
      </c>
      <c r="I7" s="24">
        <v>0</v>
      </c>
      <c r="J7" s="24">
        <v>50</v>
      </c>
      <c r="K7" s="5">
        <v>59.33</v>
      </c>
      <c r="L7" s="5">
        <v>1000</v>
      </c>
      <c r="M7" s="5"/>
      <c r="N7" s="1" t="s">
        <v>45</v>
      </c>
      <c r="O7" s="10"/>
      <c r="P7" s="10"/>
      <c r="Q7" s="10"/>
      <c r="R7" s="10"/>
      <c r="S7" s="10"/>
      <c r="T7" s="10"/>
      <c r="U7" s="10"/>
      <c r="V7" s="10"/>
      <c r="W7" s="10"/>
      <c r="X7" s="10"/>
      <c r="AC7" s="10"/>
    </row>
    <row r="8" spans="1:29" ht="75">
      <c r="A8" s="10"/>
      <c r="B8" s="6">
        <f t="shared" si="0"/>
        <v>2</v>
      </c>
      <c r="C8" s="6" t="s">
        <v>46</v>
      </c>
      <c r="D8" s="1" t="s">
        <v>47</v>
      </c>
      <c r="E8" s="1" t="s">
        <v>43</v>
      </c>
      <c r="F8" s="4" t="s">
        <v>44</v>
      </c>
      <c r="G8" s="24">
        <v>150</v>
      </c>
      <c r="H8" s="24">
        <v>0</v>
      </c>
      <c r="I8" s="24">
        <v>0</v>
      </c>
      <c r="J8" s="24">
        <v>150</v>
      </c>
      <c r="K8" s="5">
        <v>59.33</v>
      </c>
      <c r="L8" s="5">
        <v>3000</v>
      </c>
      <c r="M8" s="5"/>
      <c r="N8" s="1" t="s">
        <v>48</v>
      </c>
      <c r="O8" s="10"/>
      <c r="P8" s="10"/>
      <c r="Q8" s="10"/>
      <c r="R8" s="10"/>
      <c r="S8" s="10"/>
      <c r="T8" s="10"/>
      <c r="U8" s="10"/>
      <c r="V8" s="10"/>
      <c r="W8" s="10"/>
      <c r="X8" s="10"/>
      <c r="AC8" s="10"/>
    </row>
    <row r="9" spans="1:29" s="10" customFormat="1" ht="75">
      <c r="B9" s="6">
        <f t="shared" si="0"/>
        <v>3</v>
      </c>
      <c r="C9" s="6" t="s">
        <v>49</v>
      </c>
      <c r="D9" s="1" t="s">
        <v>50</v>
      </c>
      <c r="E9" s="1" t="s">
        <v>43</v>
      </c>
      <c r="F9" s="4" t="s">
        <v>44</v>
      </c>
      <c r="G9" s="24">
        <v>100</v>
      </c>
      <c r="H9" s="24">
        <v>0</v>
      </c>
      <c r="I9" s="24">
        <v>0</v>
      </c>
      <c r="J9" s="24">
        <v>100</v>
      </c>
      <c r="K9" s="5">
        <v>59.33</v>
      </c>
      <c r="L9" s="5">
        <v>2000</v>
      </c>
      <c r="M9" s="5"/>
      <c r="N9" s="1" t="s">
        <v>51</v>
      </c>
    </row>
    <row r="10" spans="1:29" s="10" customFormat="1" ht="75">
      <c r="B10" s="6">
        <f t="shared" si="0"/>
        <v>4</v>
      </c>
      <c r="C10" s="6" t="s">
        <v>52</v>
      </c>
      <c r="D10" s="1" t="s">
        <v>53</v>
      </c>
      <c r="E10" s="1" t="s">
        <v>54</v>
      </c>
      <c r="F10" s="4" t="s">
        <v>44</v>
      </c>
      <c r="G10" s="24">
        <v>50</v>
      </c>
      <c r="H10" s="24">
        <v>0</v>
      </c>
      <c r="I10" s="24">
        <v>0</v>
      </c>
      <c r="J10" s="24">
        <v>50</v>
      </c>
      <c r="K10" s="5">
        <v>59.33</v>
      </c>
      <c r="L10" s="5">
        <v>1000</v>
      </c>
      <c r="M10" s="5"/>
      <c r="N10" s="1" t="s">
        <v>45</v>
      </c>
    </row>
    <row r="11" spans="1:29" ht="75">
      <c r="A11" s="10"/>
      <c r="B11" s="6">
        <f t="shared" si="0"/>
        <v>5</v>
      </c>
      <c r="C11" s="6" t="s">
        <v>55</v>
      </c>
      <c r="D11" s="1" t="s">
        <v>56</v>
      </c>
      <c r="E11" s="1" t="s">
        <v>54</v>
      </c>
      <c r="F11" s="4" t="s">
        <v>44</v>
      </c>
      <c r="G11" s="24">
        <v>50</v>
      </c>
      <c r="H11" s="24">
        <v>0</v>
      </c>
      <c r="I11" s="24">
        <v>0</v>
      </c>
      <c r="J11" s="24">
        <v>50</v>
      </c>
      <c r="K11" s="5">
        <v>59.33</v>
      </c>
      <c r="L11" s="5">
        <v>1000</v>
      </c>
      <c r="M11" s="5"/>
      <c r="N11" s="1" t="s">
        <v>45</v>
      </c>
      <c r="O11" s="10"/>
      <c r="P11" s="10"/>
      <c r="Q11" s="10"/>
      <c r="R11" s="10"/>
      <c r="S11" s="10"/>
      <c r="T11" s="10"/>
      <c r="U11" s="10"/>
      <c r="V11" s="10"/>
      <c r="W11" s="10"/>
      <c r="X11" s="10"/>
      <c r="AC11" s="10"/>
    </row>
    <row r="12" spans="1:29" ht="75">
      <c r="A12" s="10"/>
      <c r="B12" s="6">
        <f t="shared" si="0"/>
        <v>6</v>
      </c>
      <c r="C12" s="6" t="s">
        <v>57</v>
      </c>
      <c r="D12" s="1" t="s">
        <v>58</v>
      </c>
      <c r="E12" s="1" t="s">
        <v>54</v>
      </c>
      <c r="F12" s="4" t="s">
        <v>44</v>
      </c>
      <c r="G12" s="24">
        <v>50</v>
      </c>
      <c r="H12" s="24">
        <v>0</v>
      </c>
      <c r="I12" s="24">
        <v>0</v>
      </c>
      <c r="J12" s="24">
        <v>50</v>
      </c>
      <c r="K12" s="5">
        <v>59.33</v>
      </c>
      <c r="L12" s="5">
        <v>1000</v>
      </c>
      <c r="M12" s="5"/>
      <c r="N12" s="1" t="s">
        <v>45</v>
      </c>
      <c r="O12" s="10"/>
      <c r="P12" s="10"/>
      <c r="Q12" s="10"/>
      <c r="R12" s="10"/>
      <c r="S12" s="10"/>
      <c r="T12" s="10"/>
      <c r="U12" s="10"/>
      <c r="V12" s="10"/>
      <c r="W12" s="10"/>
      <c r="X12" s="10"/>
      <c r="AC12" s="10"/>
    </row>
    <row r="13" spans="1:29" ht="75">
      <c r="A13" s="10"/>
      <c r="B13" s="6">
        <f t="shared" si="0"/>
        <v>7</v>
      </c>
      <c r="C13" s="6" t="s">
        <v>59</v>
      </c>
      <c r="D13" s="1" t="s">
        <v>60</v>
      </c>
      <c r="E13" s="1" t="s">
        <v>61</v>
      </c>
      <c r="F13" s="4" t="s">
        <v>44</v>
      </c>
      <c r="G13" s="24">
        <v>4</v>
      </c>
      <c r="H13" s="24">
        <v>0</v>
      </c>
      <c r="I13" s="24">
        <v>0</v>
      </c>
      <c r="J13" s="24">
        <v>4</v>
      </c>
      <c r="K13" s="31">
        <v>93.64</v>
      </c>
      <c r="L13" s="5">
        <v>200</v>
      </c>
      <c r="M13" s="5"/>
      <c r="N13" s="1" t="s">
        <v>62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  <c r="AC13" s="10"/>
    </row>
    <row r="14" spans="1:29">
      <c r="A14" s="10"/>
      <c r="B14" s="16"/>
      <c r="C14" s="18"/>
      <c r="D14" s="17"/>
      <c r="E14" s="17"/>
      <c r="F14" s="18"/>
      <c r="G14" s="18"/>
      <c r="H14" s="18"/>
      <c r="I14" s="18"/>
      <c r="J14" s="18"/>
      <c r="K14" s="20"/>
      <c r="L14" s="21">
        <f>SUM($L$7:$L$13)</f>
        <v>9200</v>
      </c>
      <c r="M14" s="21">
        <f>L14*1.18</f>
        <v>10856</v>
      </c>
      <c r="N14" s="2"/>
      <c r="O14" s="10"/>
      <c r="P14" s="10"/>
      <c r="Q14" s="10"/>
      <c r="R14" s="10"/>
      <c r="S14" s="10"/>
      <c r="T14" s="10"/>
      <c r="U14" s="10"/>
      <c r="V14" s="10"/>
      <c r="W14" s="10"/>
      <c r="X14" s="10"/>
      <c r="AC14" s="10"/>
    </row>
    <row r="15" spans="1:29">
      <c r="A15" s="10"/>
      <c r="B15" s="15"/>
      <c r="C15" s="15"/>
      <c r="D15" s="2"/>
      <c r="E15" s="2"/>
      <c r="F15" s="15"/>
      <c r="G15" s="15"/>
      <c r="H15" s="15"/>
      <c r="I15" s="15"/>
      <c r="J15" s="15"/>
      <c r="K15" s="15"/>
      <c r="L15" s="15" t="s">
        <v>21</v>
      </c>
      <c r="M15" s="30">
        <f>M14-L14</f>
        <v>1656</v>
      </c>
      <c r="N15" s="2"/>
      <c r="O15" s="10"/>
      <c r="P15" s="10"/>
      <c r="Q15" s="10"/>
      <c r="R15" s="10"/>
      <c r="S15" s="10"/>
      <c r="T15" s="10"/>
      <c r="U15" s="10"/>
      <c r="V15" s="10"/>
      <c r="W15" s="10"/>
      <c r="X15" s="10"/>
      <c r="AC15" s="10"/>
    </row>
    <row r="16" spans="1:29" s="10" customFormat="1">
      <c r="B16" s="43" t="s">
        <v>69</v>
      </c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</row>
    <row r="17" spans="1:29" s="10" customFormat="1">
      <c r="A17"/>
      <c r="B17" s="43" t="s">
        <v>3</v>
      </c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/>
      <c r="P17"/>
      <c r="Q17"/>
      <c r="R17"/>
      <c r="S17"/>
      <c r="T17"/>
      <c r="U17"/>
      <c r="V17"/>
      <c r="W17"/>
      <c r="X17"/>
      <c r="AC17"/>
    </row>
    <row r="18" spans="1:29" s="10" customFormat="1">
      <c r="B18" s="35" t="s">
        <v>4</v>
      </c>
      <c r="C18" s="35"/>
      <c r="D18" s="35"/>
      <c r="E18" s="32" t="s">
        <v>71</v>
      </c>
      <c r="F18" s="33"/>
      <c r="G18" s="33"/>
      <c r="H18" s="33"/>
      <c r="I18" s="33"/>
      <c r="J18" s="33"/>
      <c r="K18" s="33"/>
      <c r="L18" s="33"/>
      <c r="M18" s="33"/>
      <c r="N18" s="33"/>
      <c r="O18" s="34"/>
    </row>
    <row r="19" spans="1:29" s="10" customFormat="1" ht="32.1" customHeight="1">
      <c r="B19" s="44" t="s">
        <v>5</v>
      </c>
      <c r="C19" s="44"/>
      <c r="D19" s="44"/>
      <c r="E19" s="51" t="s">
        <v>9</v>
      </c>
      <c r="F19" s="52"/>
      <c r="G19" s="52"/>
      <c r="H19" s="52"/>
      <c r="I19" s="52"/>
      <c r="J19" s="52"/>
      <c r="K19" s="52"/>
      <c r="L19" s="52"/>
      <c r="M19" s="52"/>
      <c r="N19" s="52"/>
      <c r="O19" s="53"/>
      <c r="P19" s="2"/>
      <c r="Q19" s="2"/>
      <c r="R19" s="2"/>
      <c r="S19" s="2"/>
      <c r="T19" s="2"/>
      <c r="U19" s="2"/>
    </row>
    <row r="20" spans="1:29" s="10" customFormat="1" ht="15" customHeight="1">
      <c r="B20" s="35" t="s">
        <v>6</v>
      </c>
      <c r="C20" s="35"/>
      <c r="D20" s="35"/>
      <c r="E20" s="32" t="s">
        <v>63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</row>
    <row r="21" spans="1:29" s="10" customFormat="1" ht="15" customHeight="1">
      <c r="B21" s="35"/>
      <c r="C21" s="35"/>
      <c r="D21" s="35"/>
      <c r="E21" s="32" t="s">
        <v>64</v>
      </c>
      <c r="F21" s="33"/>
      <c r="G21" s="33"/>
      <c r="H21" s="33"/>
      <c r="I21" s="33"/>
      <c r="J21" s="33"/>
      <c r="K21" s="33"/>
      <c r="L21" s="33"/>
      <c r="M21" s="33"/>
      <c r="N21" s="33"/>
      <c r="O21" s="33"/>
    </row>
    <row r="22" spans="1:29" s="10" customFormat="1" ht="15" customHeight="1">
      <c r="B22" s="35"/>
      <c r="C22" s="35"/>
      <c r="D22" s="35"/>
      <c r="E22" s="32" t="s">
        <v>65</v>
      </c>
      <c r="F22" s="33"/>
      <c r="G22" s="33"/>
      <c r="H22" s="33"/>
      <c r="I22" s="33"/>
      <c r="J22" s="33"/>
      <c r="K22" s="33"/>
      <c r="L22" s="33"/>
      <c r="M22" s="33"/>
      <c r="N22" s="33"/>
      <c r="O22" s="33"/>
    </row>
    <row r="23" spans="1:29" s="10" customFormat="1">
      <c r="B23" s="36" t="s">
        <v>25</v>
      </c>
      <c r="C23" s="37"/>
      <c r="D23" s="38"/>
      <c r="E23" s="32" t="s">
        <v>24</v>
      </c>
      <c r="F23" s="33"/>
      <c r="G23" s="33"/>
      <c r="H23" s="33"/>
      <c r="I23" s="33"/>
      <c r="J23" s="33"/>
      <c r="K23" s="33"/>
      <c r="L23" s="33"/>
      <c r="M23" s="33"/>
      <c r="N23" s="33"/>
      <c r="O23" s="34"/>
    </row>
    <row r="24" spans="1:29" s="10" customFormat="1">
      <c r="B24" s="36" t="s">
        <v>26</v>
      </c>
      <c r="C24" s="37"/>
      <c r="D24" s="38"/>
      <c r="E24" s="32" t="s">
        <v>27</v>
      </c>
      <c r="F24" s="33"/>
      <c r="G24" s="33"/>
      <c r="H24" s="33"/>
      <c r="I24" s="33"/>
      <c r="J24" s="33"/>
      <c r="K24" s="33"/>
      <c r="L24" s="33"/>
      <c r="M24" s="33"/>
      <c r="N24" s="33"/>
      <c r="O24" s="34"/>
    </row>
    <row r="25" spans="1:29" s="10" customFormat="1">
      <c r="B25" s="35" t="s">
        <v>7</v>
      </c>
      <c r="C25" s="35"/>
      <c r="D25" s="35"/>
      <c r="E25" s="32" t="s">
        <v>68</v>
      </c>
      <c r="F25" s="33"/>
      <c r="G25" s="33"/>
      <c r="H25" s="33"/>
      <c r="I25" s="33"/>
      <c r="J25" s="33"/>
      <c r="K25" s="33"/>
      <c r="L25" s="33"/>
      <c r="M25" s="33"/>
      <c r="N25" s="33"/>
      <c r="O25" s="34"/>
    </row>
    <row r="26" spans="1:29" s="10" customFormat="1">
      <c r="B26" s="35" t="s">
        <v>8</v>
      </c>
      <c r="C26" s="35"/>
      <c r="D26" s="35"/>
      <c r="E26" s="32" t="s">
        <v>66</v>
      </c>
      <c r="F26" s="33"/>
      <c r="G26" s="33"/>
      <c r="H26" s="33"/>
      <c r="I26" s="33"/>
      <c r="J26" s="33"/>
      <c r="K26" s="33"/>
      <c r="L26" s="33"/>
      <c r="M26" s="33"/>
      <c r="N26" s="33"/>
      <c r="O26" s="34"/>
    </row>
    <row r="27" spans="1:29">
      <c r="A27" s="10"/>
      <c r="B27" s="26"/>
      <c r="C27" s="26"/>
      <c r="D27" s="26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10"/>
    </row>
    <row r="28" spans="1:29">
      <c r="B28" s="10" t="s">
        <v>29</v>
      </c>
      <c r="P28" s="10"/>
      <c r="Q28" s="10"/>
      <c r="R28" s="10"/>
      <c r="S28" s="10"/>
      <c r="T28" s="10"/>
      <c r="U28" s="10"/>
      <c r="V28" s="10"/>
      <c r="W28" s="10"/>
      <c r="X28" s="10"/>
      <c r="AC28" s="10"/>
    </row>
    <row r="29" spans="1:29">
      <c r="A29" s="10"/>
      <c r="B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29">
      <c r="B30" t="s">
        <v>11</v>
      </c>
    </row>
    <row r="31" spans="1:29">
      <c r="D31" s="3" t="str">
        <f>Query2_USERN</f>
        <v>Шушпанникова Елена Викторовна</v>
      </c>
    </row>
    <row r="32" spans="1:29">
      <c r="B32" t="s">
        <v>12</v>
      </c>
      <c r="D32" s="3" t="str">
        <f>Query2_USERT</f>
        <v>(347)221-57-56</v>
      </c>
    </row>
    <row r="33" spans="4:4">
      <c r="D33" s="3" t="str">
        <f>Query2_USERE</f>
        <v/>
      </c>
    </row>
  </sheetData>
  <mergeCells count="31">
    <mergeCell ref="E23:O23"/>
    <mergeCell ref="B23:D23"/>
    <mergeCell ref="B2:N2"/>
    <mergeCell ref="B4:B5"/>
    <mergeCell ref="D4:D5"/>
    <mergeCell ref="M4:M5"/>
    <mergeCell ref="N4:N5"/>
    <mergeCell ref="E4:E5"/>
    <mergeCell ref="F4:F5"/>
    <mergeCell ref="G4:J4"/>
    <mergeCell ref="C4:C5"/>
    <mergeCell ref="B16:N16"/>
    <mergeCell ref="B21:D21"/>
    <mergeCell ref="E18:O18"/>
    <mergeCell ref="E19:O19"/>
    <mergeCell ref="E20:O20"/>
    <mergeCell ref="E21:O21"/>
    <mergeCell ref="L4:L5"/>
    <mergeCell ref="K4:K5"/>
    <mergeCell ref="B20:D20"/>
    <mergeCell ref="B22:D22"/>
    <mergeCell ref="B18:D18"/>
    <mergeCell ref="B17:N17"/>
    <mergeCell ref="B19:D19"/>
    <mergeCell ref="E22:O22"/>
    <mergeCell ref="E24:O24"/>
    <mergeCell ref="E25:O25"/>
    <mergeCell ref="E26:O26"/>
    <mergeCell ref="B25:D25"/>
    <mergeCell ref="B26:D26"/>
    <mergeCell ref="B24:D24"/>
  </mergeCells>
  <pageMargins left="0.39370078740157483" right="0.39370078740157483" top="0.39370078740157483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8" t="s">
        <v>30</v>
      </c>
      <c r="B5" t="e">
        <f>XLR_ERRNAME</f>
        <v>#NAME?</v>
      </c>
    </row>
    <row r="6" spans="1:19">
      <c r="A6" t="s">
        <v>31</v>
      </c>
      <c r="B6">
        <v>8048</v>
      </c>
      <c r="C6" s="29" t="s">
        <v>32</v>
      </c>
      <c r="D6">
        <v>4925</v>
      </c>
      <c r="E6" s="29" t="s">
        <v>33</v>
      </c>
      <c r="F6" s="29" t="s">
        <v>34</v>
      </c>
      <c r="G6" s="29" t="s">
        <v>35</v>
      </c>
      <c r="H6" s="29" t="s">
        <v>35</v>
      </c>
      <c r="I6" s="29" t="s">
        <v>35</v>
      </c>
      <c r="J6" s="29" t="s">
        <v>33</v>
      </c>
      <c r="K6" s="29" t="s">
        <v>36</v>
      </c>
      <c r="L6" s="29" t="s">
        <v>37</v>
      </c>
      <c r="M6" s="29" t="s">
        <v>38</v>
      </c>
      <c r="N6" s="29" t="s">
        <v>35</v>
      </c>
      <c r="O6">
        <v>1514</v>
      </c>
      <c r="P6" s="29" t="s">
        <v>39</v>
      </c>
      <c r="Q6">
        <v>0</v>
      </c>
      <c r="R6" s="29" t="s">
        <v>35</v>
      </c>
      <c r="S6" s="29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Фаррахова Эльвера Римовна</cp:lastModifiedBy>
  <cp:lastPrinted>2014-11-24T08:29:38Z</cp:lastPrinted>
  <dcterms:created xsi:type="dcterms:W3CDTF">2013-12-19T08:11:42Z</dcterms:created>
  <dcterms:modified xsi:type="dcterms:W3CDTF">2015-05-18T06:07:15Z</dcterms:modified>
</cp:coreProperties>
</file>